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HK PRIEVIDZA\Zhromaždenia\Zhromaždenie za 2023\"/>
    </mc:Choice>
  </mc:AlternateContent>
  <xr:revisionPtr revIDLastSave="0" documentId="13_ncr:1_{3C022132-6FC6-461A-9E68-A5AC7B9C0C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H38" i="1"/>
  <c r="G38" i="1"/>
  <c r="I36" i="1"/>
  <c r="H16" i="1"/>
  <c r="H40" i="1" s="1"/>
  <c r="H41" i="1" s="1"/>
  <c r="H45" i="1" s="1"/>
  <c r="H46" i="1" s="1"/>
  <c r="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8" authorId="0" shapeId="0" xr:uid="{5F5468B0-2D6E-42E6-890B-BEBD8164B629}">
      <text>
        <r>
          <rPr>
            <sz val="10"/>
            <rFont val="Arial"/>
            <family val="2"/>
            <charset val="238"/>
          </rPr>
          <t>HM PP + prav.odmeny na dohody členov</t>
        </r>
      </text>
    </comment>
    <comment ref="B29" authorId="0" shapeId="0" xr:uid="{BC49E6AB-0EC6-465F-A242-8FBE89E8123C}">
      <text>
        <r>
          <rPr>
            <sz val="10"/>
            <rFont val="Arial"/>
            <family val="2"/>
            <charset val="238"/>
          </rPr>
          <t>Info dá p. Beck</t>
        </r>
      </text>
    </comment>
  </commentList>
</comments>
</file>

<file path=xl/sharedStrings.xml><?xml version="1.0" encoding="utf-8"?>
<sst xmlns="http://schemas.openxmlformats.org/spreadsheetml/2006/main" count="53" uniqueCount="50">
  <si>
    <t>Horský komposesorát pozemkové spoločenstvo Prievidza</t>
  </si>
  <si>
    <t>Súvaha k 31. 12. 2023</t>
  </si>
  <si>
    <t>Aktíva</t>
  </si>
  <si>
    <t>Pasíva</t>
  </si>
  <si>
    <t>Spolu majetok</t>
  </si>
  <si>
    <t>A, Neobežný majetok</t>
  </si>
  <si>
    <t>A. vlastné imanie</t>
  </si>
  <si>
    <t xml:space="preserve">B. Obežný majetok </t>
  </si>
  <si>
    <t xml:space="preserve">B, Záväzky </t>
  </si>
  <si>
    <t>C. Časové rozlíšenie</t>
  </si>
  <si>
    <t>Výsledok hospodárenia  k  31.12.2023</t>
  </si>
  <si>
    <t>Plán 2023</t>
  </si>
  <si>
    <t>Stav k 31.12.2023</t>
  </si>
  <si>
    <t>V ý n o s y</t>
  </si>
  <si>
    <t>výnos z nájmu lesa (Ing. Spevár)</t>
  </si>
  <si>
    <t>úroky z fin.prostriedkov v bankách</t>
  </si>
  <si>
    <t>Výnosy z nájmov pozemkov</t>
  </si>
  <si>
    <t>Iné výnosy z hospodárske činnosti</t>
  </si>
  <si>
    <t xml:space="preserve">SPOLU: </t>
  </si>
  <si>
    <t>N á k l a d y</t>
  </si>
  <si>
    <t>Spotrebný materiál</t>
  </si>
  <si>
    <t>Drobný hmotný majetok</t>
  </si>
  <si>
    <t>Energie (RS Púšť, refakt.Ing. Spevárovi)</t>
  </si>
  <si>
    <t>Práce a služby</t>
  </si>
  <si>
    <t xml:space="preserve"> </t>
  </si>
  <si>
    <t xml:space="preserve"> - z toho reprezentačné</t>
  </si>
  <si>
    <t xml:space="preserve"> - z toho právne služby (Mgr. Meszároš)</t>
  </si>
  <si>
    <t xml:space="preserve"> - z toho účtovné služby (EKON-TAX PD s.r.o.)</t>
  </si>
  <si>
    <t xml:space="preserve"> - z toho nájom kancelárie</t>
  </si>
  <si>
    <t xml:space="preserve"> - z toho poštovné</t>
  </si>
  <si>
    <t xml:space="preserve"> - z toho ostatné (Profievidencia, internet, ...)</t>
  </si>
  <si>
    <t>Osobné náklady</t>
  </si>
  <si>
    <t xml:space="preserve"> - z toho mzdy </t>
  </si>
  <si>
    <t xml:space="preserve"> - z toho odmeny (polročné, ročné)</t>
  </si>
  <si>
    <t xml:space="preserve"> - z toho odvody soc.a zdravotné poistenie</t>
  </si>
  <si>
    <t xml:space="preserve"> z toho sociálne poistenie a náklady</t>
  </si>
  <si>
    <t>Daň z nehnuteľností</t>
  </si>
  <si>
    <t>Ostatné dane a poplatky (koncesionárske, kolky)</t>
  </si>
  <si>
    <t>Bankové poplatky</t>
  </si>
  <si>
    <t>Ostatné náklady na hosp.činnosť</t>
  </si>
  <si>
    <t>Odpisy majetku a ostatné náklady na činnosť</t>
  </si>
  <si>
    <t>Zrážka dane z úrokov</t>
  </si>
  <si>
    <t>SPOLU:</t>
  </si>
  <si>
    <t>Hospodársky výsledok: výnosy – náklady             pred zdanením:</t>
  </si>
  <si>
    <t>Disponibilný zisk po zdanení</t>
  </si>
  <si>
    <t>Návrh na výplatu dividend za rok 2023:</t>
  </si>
  <si>
    <t>Nerozdelený zisk z minulých rokov</t>
  </si>
  <si>
    <t>Výplata dividend za rok 2023</t>
  </si>
  <si>
    <r>
      <t>Dividendy v prepočte na 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</si>
  <si>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 xml:space="preserve">„Analytická súvaha“ a „Výsledovka analyticky“, „Ročná závierka" je verejne dostupná na internete v centrálnom registri účtovných závierok SR. </t>
    </r>
    <r>
      <rPr>
        <sz val="1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</si>
</sst>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2" fillId="0" borderId="0" xfId="1" applyFont="1"/>
    <xf numFmtId="0" fontId="4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2" xfId="1" applyFont="1" applyBorder="1"/>
    <xf numFmtId="0" fontId="2" fillId="0" borderId="3" xfId="1" applyFont="1" applyBorder="1" applyAlignment="1">
      <alignment horizontal="center" vertical="center"/>
    </xf>
    <xf numFmtId="0" fontId="3" fillId="0" borderId="6" xfId="1" applyFont="1" applyBorder="1"/>
    <xf numFmtId="0" fontId="3" fillId="0" borderId="7" xfId="1" applyFont="1" applyBorder="1"/>
    <xf numFmtId="4" fontId="3" fillId="0" borderId="8" xfId="1" applyNumberFormat="1" applyFont="1" applyBorder="1" applyAlignment="1">
      <alignment horizontal="center"/>
    </xf>
    <xf numFmtId="0" fontId="3" fillId="0" borderId="11" xfId="1" applyFont="1" applyBorder="1"/>
    <xf numFmtId="0" fontId="3" fillId="0" borderId="12" xfId="1" applyFont="1" applyBorder="1"/>
    <xf numFmtId="4" fontId="3" fillId="0" borderId="13" xfId="1" applyNumberFormat="1" applyFont="1" applyBorder="1" applyAlignment="1">
      <alignment horizontal="center"/>
    </xf>
    <xf numFmtId="0" fontId="2" fillId="0" borderId="20" xfId="1" applyFont="1" applyBorder="1"/>
    <xf numFmtId="0" fontId="2" fillId="0" borderId="21" xfId="1" applyFont="1" applyBorder="1"/>
    <xf numFmtId="4" fontId="2" fillId="0" borderId="22" xfId="1" applyNumberFormat="1" applyFont="1" applyBorder="1" applyAlignment="1">
      <alignment horizontal="center"/>
    </xf>
    <xf numFmtId="0" fontId="2" fillId="0" borderId="11" xfId="1" applyFont="1" applyBorder="1"/>
    <xf numFmtId="0" fontId="2" fillId="0" borderId="12" xfId="1" applyFont="1" applyBorder="1"/>
    <xf numFmtId="4" fontId="2" fillId="0" borderId="13" xfId="1" applyNumberFormat="1" applyFont="1" applyBorder="1" applyAlignment="1">
      <alignment horizontal="center"/>
    </xf>
    <xf numFmtId="4" fontId="3" fillId="0" borderId="0" xfId="1" applyNumberFormat="1" applyFont="1"/>
    <xf numFmtId="4" fontId="2" fillId="0" borderId="25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4" fontId="2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 indent="2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/>
    </xf>
    <xf numFmtId="0" fontId="6" fillId="0" borderId="16" xfId="1" applyFont="1" applyBorder="1" applyAlignment="1">
      <alignment horizontal="center" vertical="center" textRotation="90"/>
    </xf>
    <xf numFmtId="4" fontId="3" fillId="0" borderId="8" xfId="1" applyNumberFormat="1" applyFont="1" applyBorder="1" applyAlignment="1">
      <alignment horizontal="center"/>
    </xf>
    <xf numFmtId="4" fontId="3" fillId="0" borderId="9" xfId="1" applyNumberFormat="1" applyFont="1" applyBorder="1" applyAlignment="1">
      <alignment horizontal="center"/>
    </xf>
    <xf numFmtId="4" fontId="3" fillId="0" borderId="13" xfId="1" applyNumberFormat="1" applyFont="1" applyBorder="1" applyAlignment="1">
      <alignment horizontal="center"/>
    </xf>
    <xf numFmtId="4" fontId="3" fillId="0" borderId="14" xfId="1" applyNumberFormat="1" applyFont="1" applyBorder="1" applyAlignment="1">
      <alignment horizontal="center"/>
    </xf>
    <xf numFmtId="4" fontId="3" fillId="0" borderId="11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0" fontId="6" fillId="0" borderId="19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4" fontId="2" fillId="0" borderId="22" xfId="1" applyNumberFormat="1" applyFont="1" applyBorder="1" applyAlignment="1">
      <alignment horizontal="center"/>
    </xf>
    <xf numFmtId="4" fontId="2" fillId="0" borderId="13" xfId="1" applyNumberFormat="1" applyFont="1" applyBorder="1" applyAlignment="1">
      <alignment horizontal="center"/>
    </xf>
    <xf numFmtId="4" fontId="2" fillId="0" borderId="11" xfId="1" applyNumberFormat="1" applyFont="1" applyBorder="1" applyAlignment="1">
      <alignment horizontal="center"/>
    </xf>
    <xf numFmtId="4" fontId="2" fillId="0" borderId="23" xfId="1" applyNumberFormat="1" applyFont="1" applyBorder="1" applyAlignment="1">
      <alignment horizontal="center"/>
    </xf>
    <xf numFmtId="0" fontId="2" fillId="0" borderId="24" xfId="1" applyFont="1" applyBorder="1" applyAlignment="1">
      <alignment horizontal="left"/>
    </xf>
    <xf numFmtId="4" fontId="2" fillId="0" borderId="25" xfId="1" applyNumberFormat="1" applyFont="1" applyBorder="1" applyAlignment="1">
      <alignment horizontal="center"/>
    </xf>
    <xf numFmtId="4" fontId="3" fillId="0" borderId="23" xfId="1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2" fillId="0" borderId="0" xfId="1" applyFont="1"/>
    <xf numFmtId="0" fontId="3" fillId="0" borderId="0" xfId="1" applyFont="1"/>
    <xf numFmtId="164" fontId="3" fillId="0" borderId="0" xfId="1" applyNumberFormat="1" applyFont="1" applyAlignment="1">
      <alignment horizontal="center"/>
    </xf>
    <xf numFmtId="0" fontId="7" fillId="0" borderId="0" xfId="0" applyFont="1"/>
    <xf numFmtId="165" fontId="3" fillId="0" borderId="0" xfId="1" applyNumberFormat="1" applyFont="1" applyAlignment="1">
      <alignment horizontal="center"/>
    </xf>
    <xf numFmtId="0" fontId="2" fillId="0" borderId="30" xfId="1" applyFont="1" applyBorder="1" applyAlignment="1">
      <alignment horizontal="center"/>
    </xf>
    <xf numFmtId="0" fontId="2" fillId="2" borderId="26" xfId="1" applyFont="1" applyFill="1" applyBorder="1" applyAlignment="1">
      <alignment horizontal="left"/>
    </xf>
    <xf numFmtId="0" fontId="2" fillId="2" borderId="3" xfId="1" applyFont="1" applyFill="1" applyBorder="1" applyAlignment="1">
      <alignment horizontal="left"/>
    </xf>
    <xf numFmtId="4" fontId="2" fillId="2" borderId="27" xfId="1" applyNumberFormat="1" applyFont="1" applyFill="1" applyBorder="1" applyAlignment="1">
      <alignment horizontal="center"/>
    </xf>
    <xf numFmtId="4" fontId="2" fillId="2" borderId="26" xfId="1" applyNumberFormat="1" applyFont="1" applyFill="1" applyBorder="1" applyAlignment="1">
      <alignment horizontal="center"/>
    </xf>
    <xf numFmtId="4" fontId="2" fillId="2" borderId="4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4" fontId="2" fillId="2" borderId="28" xfId="1" applyNumberFormat="1" applyFont="1" applyFill="1" applyBorder="1" applyAlignment="1">
      <alignment horizontal="center"/>
    </xf>
    <xf numFmtId="4" fontId="2" fillId="2" borderId="28" xfId="1" applyNumberFormat="1" applyFont="1" applyFill="1" applyBorder="1" applyAlignment="1">
      <alignment horizontal="center"/>
    </xf>
    <xf numFmtId="4" fontId="2" fillId="2" borderId="29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3" fillId="2" borderId="28" xfId="1" applyFont="1" applyFill="1" applyBorder="1"/>
    <xf numFmtId="0" fontId="2" fillId="2" borderId="29" xfId="1" applyFont="1" applyFill="1" applyBorder="1" applyAlignment="1">
      <alignment horizontal="center"/>
    </xf>
    <xf numFmtId="0" fontId="2" fillId="2" borderId="17" xfId="1" applyFont="1" applyFill="1" applyBorder="1" applyAlignment="1">
      <alignment horizontal="left"/>
    </xf>
    <xf numFmtId="4" fontId="2" fillId="2" borderId="17" xfId="1" applyNumberFormat="1" applyFont="1" applyFill="1" applyBorder="1" applyAlignment="1">
      <alignment horizontal="center"/>
    </xf>
    <xf numFmtId="4" fontId="2" fillId="2" borderId="17" xfId="1" applyNumberFormat="1" applyFont="1" applyFill="1" applyBorder="1" applyAlignment="1">
      <alignment horizontal="center"/>
    </xf>
    <xf numFmtId="4" fontId="2" fillId="2" borderId="18" xfId="1" applyNumberFormat="1" applyFont="1" applyFill="1" applyBorder="1" applyAlignment="1">
      <alignment horizontal="center"/>
    </xf>
  </cellXfs>
  <cellStyles count="2">
    <cellStyle name="Excel Built-in Normal" xfId="1" xr:uid="{0E8E5850-E9E7-4D7B-9EAB-CA0B5FD809A3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topLeftCell="A22" workbookViewId="0">
      <selection activeCell="E13" sqref="E13"/>
    </sheetView>
  </sheetViews>
  <sheetFormatPr defaultColWidth="8.6640625" defaultRowHeight="15.6" x14ac:dyDescent="0.3"/>
  <cols>
    <col min="1" max="1" width="6.88671875" style="2" customWidth="1"/>
    <col min="2" max="2" width="12" style="2" customWidth="1"/>
    <col min="3" max="3" width="8.6640625" style="2"/>
    <col min="4" max="4" width="9.33203125" style="2" customWidth="1"/>
    <col min="5" max="6" width="8.6640625" style="2"/>
    <col min="7" max="7" width="17" style="2" customWidth="1"/>
    <col min="8" max="11" width="8.6640625" style="2"/>
    <col min="12" max="12" width="12.5546875" style="2" customWidth="1"/>
    <col min="13" max="256" width="8.6640625" style="2"/>
    <col min="257" max="257" width="6.88671875" style="2" customWidth="1"/>
    <col min="258" max="258" width="12" style="2" customWidth="1"/>
    <col min="259" max="259" width="8.6640625" style="2"/>
    <col min="260" max="260" width="9.33203125" style="2" customWidth="1"/>
    <col min="261" max="262" width="8.6640625" style="2"/>
    <col min="263" max="263" width="17" style="2" customWidth="1"/>
    <col min="264" max="267" width="8.6640625" style="2"/>
    <col min="268" max="268" width="12.5546875" style="2" customWidth="1"/>
    <col min="269" max="512" width="8.6640625" style="2"/>
    <col min="513" max="513" width="6.88671875" style="2" customWidth="1"/>
    <col min="514" max="514" width="12" style="2" customWidth="1"/>
    <col min="515" max="515" width="8.6640625" style="2"/>
    <col min="516" max="516" width="9.33203125" style="2" customWidth="1"/>
    <col min="517" max="518" width="8.6640625" style="2"/>
    <col min="519" max="519" width="17" style="2" customWidth="1"/>
    <col min="520" max="523" width="8.6640625" style="2"/>
    <col min="524" max="524" width="12.5546875" style="2" customWidth="1"/>
    <col min="525" max="768" width="8.6640625" style="2"/>
    <col min="769" max="769" width="6.88671875" style="2" customWidth="1"/>
    <col min="770" max="770" width="12" style="2" customWidth="1"/>
    <col min="771" max="771" width="8.6640625" style="2"/>
    <col min="772" max="772" width="9.33203125" style="2" customWidth="1"/>
    <col min="773" max="774" width="8.6640625" style="2"/>
    <col min="775" max="775" width="17" style="2" customWidth="1"/>
    <col min="776" max="779" width="8.6640625" style="2"/>
    <col min="780" max="780" width="12.5546875" style="2" customWidth="1"/>
    <col min="781" max="1024" width="8.6640625" style="2"/>
    <col min="1025" max="1025" width="6.88671875" style="2" customWidth="1"/>
    <col min="1026" max="1026" width="12" style="2" customWidth="1"/>
    <col min="1027" max="1027" width="8.6640625" style="2"/>
    <col min="1028" max="1028" width="9.33203125" style="2" customWidth="1"/>
    <col min="1029" max="1030" width="8.6640625" style="2"/>
    <col min="1031" max="1031" width="17" style="2" customWidth="1"/>
    <col min="1032" max="1035" width="8.6640625" style="2"/>
    <col min="1036" max="1036" width="12.5546875" style="2" customWidth="1"/>
    <col min="1037" max="1280" width="8.6640625" style="2"/>
    <col min="1281" max="1281" width="6.88671875" style="2" customWidth="1"/>
    <col min="1282" max="1282" width="12" style="2" customWidth="1"/>
    <col min="1283" max="1283" width="8.6640625" style="2"/>
    <col min="1284" max="1284" width="9.33203125" style="2" customWidth="1"/>
    <col min="1285" max="1286" width="8.6640625" style="2"/>
    <col min="1287" max="1287" width="17" style="2" customWidth="1"/>
    <col min="1288" max="1291" width="8.6640625" style="2"/>
    <col min="1292" max="1292" width="12.5546875" style="2" customWidth="1"/>
    <col min="1293" max="1536" width="8.6640625" style="2"/>
    <col min="1537" max="1537" width="6.88671875" style="2" customWidth="1"/>
    <col min="1538" max="1538" width="12" style="2" customWidth="1"/>
    <col min="1539" max="1539" width="8.6640625" style="2"/>
    <col min="1540" max="1540" width="9.33203125" style="2" customWidth="1"/>
    <col min="1541" max="1542" width="8.6640625" style="2"/>
    <col min="1543" max="1543" width="17" style="2" customWidth="1"/>
    <col min="1544" max="1547" width="8.6640625" style="2"/>
    <col min="1548" max="1548" width="12.5546875" style="2" customWidth="1"/>
    <col min="1549" max="1792" width="8.6640625" style="2"/>
    <col min="1793" max="1793" width="6.88671875" style="2" customWidth="1"/>
    <col min="1794" max="1794" width="12" style="2" customWidth="1"/>
    <col min="1795" max="1795" width="8.6640625" style="2"/>
    <col min="1796" max="1796" width="9.33203125" style="2" customWidth="1"/>
    <col min="1797" max="1798" width="8.6640625" style="2"/>
    <col min="1799" max="1799" width="17" style="2" customWidth="1"/>
    <col min="1800" max="1803" width="8.6640625" style="2"/>
    <col min="1804" max="1804" width="12.5546875" style="2" customWidth="1"/>
    <col min="1805" max="2048" width="8.6640625" style="2"/>
    <col min="2049" max="2049" width="6.88671875" style="2" customWidth="1"/>
    <col min="2050" max="2050" width="12" style="2" customWidth="1"/>
    <col min="2051" max="2051" width="8.6640625" style="2"/>
    <col min="2052" max="2052" width="9.33203125" style="2" customWidth="1"/>
    <col min="2053" max="2054" width="8.6640625" style="2"/>
    <col min="2055" max="2055" width="17" style="2" customWidth="1"/>
    <col min="2056" max="2059" width="8.6640625" style="2"/>
    <col min="2060" max="2060" width="12.5546875" style="2" customWidth="1"/>
    <col min="2061" max="2304" width="8.6640625" style="2"/>
    <col min="2305" max="2305" width="6.88671875" style="2" customWidth="1"/>
    <col min="2306" max="2306" width="12" style="2" customWidth="1"/>
    <col min="2307" max="2307" width="8.6640625" style="2"/>
    <col min="2308" max="2308" width="9.33203125" style="2" customWidth="1"/>
    <col min="2309" max="2310" width="8.6640625" style="2"/>
    <col min="2311" max="2311" width="17" style="2" customWidth="1"/>
    <col min="2312" max="2315" width="8.6640625" style="2"/>
    <col min="2316" max="2316" width="12.5546875" style="2" customWidth="1"/>
    <col min="2317" max="2560" width="8.6640625" style="2"/>
    <col min="2561" max="2561" width="6.88671875" style="2" customWidth="1"/>
    <col min="2562" max="2562" width="12" style="2" customWidth="1"/>
    <col min="2563" max="2563" width="8.6640625" style="2"/>
    <col min="2564" max="2564" width="9.33203125" style="2" customWidth="1"/>
    <col min="2565" max="2566" width="8.6640625" style="2"/>
    <col min="2567" max="2567" width="17" style="2" customWidth="1"/>
    <col min="2568" max="2571" width="8.6640625" style="2"/>
    <col min="2572" max="2572" width="12.5546875" style="2" customWidth="1"/>
    <col min="2573" max="2816" width="8.6640625" style="2"/>
    <col min="2817" max="2817" width="6.88671875" style="2" customWidth="1"/>
    <col min="2818" max="2818" width="12" style="2" customWidth="1"/>
    <col min="2819" max="2819" width="8.6640625" style="2"/>
    <col min="2820" max="2820" width="9.33203125" style="2" customWidth="1"/>
    <col min="2821" max="2822" width="8.6640625" style="2"/>
    <col min="2823" max="2823" width="17" style="2" customWidth="1"/>
    <col min="2824" max="2827" width="8.6640625" style="2"/>
    <col min="2828" max="2828" width="12.5546875" style="2" customWidth="1"/>
    <col min="2829" max="3072" width="8.6640625" style="2"/>
    <col min="3073" max="3073" width="6.88671875" style="2" customWidth="1"/>
    <col min="3074" max="3074" width="12" style="2" customWidth="1"/>
    <col min="3075" max="3075" width="8.6640625" style="2"/>
    <col min="3076" max="3076" width="9.33203125" style="2" customWidth="1"/>
    <col min="3077" max="3078" width="8.6640625" style="2"/>
    <col min="3079" max="3079" width="17" style="2" customWidth="1"/>
    <col min="3080" max="3083" width="8.6640625" style="2"/>
    <col min="3084" max="3084" width="12.5546875" style="2" customWidth="1"/>
    <col min="3085" max="3328" width="8.6640625" style="2"/>
    <col min="3329" max="3329" width="6.88671875" style="2" customWidth="1"/>
    <col min="3330" max="3330" width="12" style="2" customWidth="1"/>
    <col min="3331" max="3331" width="8.6640625" style="2"/>
    <col min="3332" max="3332" width="9.33203125" style="2" customWidth="1"/>
    <col min="3333" max="3334" width="8.6640625" style="2"/>
    <col min="3335" max="3335" width="17" style="2" customWidth="1"/>
    <col min="3336" max="3339" width="8.6640625" style="2"/>
    <col min="3340" max="3340" width="12.5546875" style="2" customWidth="1"/>
    <col min="3341" max="3584" width="8.6640625" style="2"/>
    <col min="3585" max="3585" width="6.88671875" style="2" customWidth="1"/>
    <col min="3586" max="3586" width="12" style="2" customWidth="1"/>
    <col min="3587" max="3587" width="8.6640625" style="2"/>
    <col min="3588" max="3588" width="9.33203125" style="2" customWidth="1"/>
    <col min="3589" max="3590" width="8.6640625" style="2"/>
    <col min="3591" max="3591" width="17" style="2" customWidth="1"/>
    <col min="3592" max="3595" width="8.6640625" style="2"/>
    <col min="3596" max="3596" width="12.5546875" style="2" customWidth="1"/>
    <col min="3597" max="3840" width="8.6640625" style="2"/>
    <col min="3841" max="3841" width="6.88671875" style="2" customWidth="1"/>
    <col min="3842" max="3842" width="12" style="2" customWidth="1"/>
    <col min="3843" max="3843" width="8.6640625" style="2"/>
    <col min="3844" max="3844" width="9.33203125" style="2" customWidth="1"/>
    <col min="3845" max="3846" width="8.6640625" style="2"/>
    <col min="3847" max="3847" width="17" style="2" customWidth="1"/>
    <col min="3848" max="3851" width="8.6640625" style="2"/>
    <col min="3852" max="3852" width="12.5546875" style="2" customWidth="1"/>
    <col min="3853" max="4096" width="8.6640625" style="2"/>
    <col min="4097" max="4097" width="6.88671875" style="2" customWidth="1"/>
    <col min="4098" max="4098" width="12" style="2" customWidth="1"/>
    <col min="4099" max="4099" width="8.6640625" style="2"/>
    <col min="4100" max="4100" width="9.33203125" style="2" customWidth="1"/>
    <col min="4101" max="4102" width="8.6640625" style="2"/>
    <col min="4103" max="4103" width="17" style="2" customWidth="1"/>
    <col min="4104" max="4107" width="8.6640625" style="2"/>
    <col min="4108" max="4108" width="12.5546875" style="2" customWidth="1"/>
    <col min="4109" max="4352" width="8.6640625" style="2"/>
    <col min="4353" max="4353" width="6.88671875" style="2" customWidth="1"/>
    <col min="4354" max="4354" width="12" style="2" customWidth="1"/>
    <col min="4355" max="4355" width="8.6640625" style="2"/>
    <col min="4356" max="4356" width="9.33203125" style="2" customWidth="1"/>
    <col min="4357" max="4358" width="8.6640625" style="2"/>
    <col min="4359" max="4359" width="17" style="2" customWidth="1"/>
    <col min="4360" max="4363" width="8.6640625" style="2"/>
    <col min="4364" max="4364" width="12.5546875" style="2" customWidth="1"/>
    <col min="4365" max="4608" width="8.6640625" style="2"/>
    <col min="4609" max="4609" width="6.88671875" style="2" customWidth="1"/>
    <col min="4610" max="4610" width="12" style="2" customWidth="1"/>
    <col min="4611" max="4611" width="8.6640625" style="2"/>
    <col min="4612" max="4612" width="9.33203125" style="2" customWidth="1"/>
    <col min="4613" max="4614" width="8.6640625" style="2"/>
    <col min="4615" max="4615" width="17" style="2" customWidth="1"/>
    <col min="4616" max="4619" width="8.6640625" style="2"/>
    <col min="4620" max="4620" width="12.5546875" style="2" customWidth="1"/>
    <col min="4621" max="4864" width="8.6640625" style="2"/>
    <col min="4865" max="4865" width="6.88671875" style="2" customWidth="1"/>
    <col min="4866" max="4866" width="12" style="2" customWidth="1"/>
    <col min="4867" max="4867" width="8.6640625" style="2"/>
    <col min="4868" max="4868" width="9.33203125" style="2" customWidth="1"/>
    <col min="4869" max="4870" width="8.6640625" style="2"/>
    <col min="4871" max="4871" width="17" style="2" customWidth="1"/>
    <col min="4872" max="4875" width="8.6640625" style="2"/>
    <col min="4876" max="4876" width="12.5546875" style="2" customWidth="1"/>
    <col min="4877" max="5120" width="8.6640625" style="2"/>
    <col min="5121" max="5121" width="6.88671875" style="2" customWidth="1"/>
    <col min="5122" max="5122" width="12" style="2" customWidth="1"/>
    <col min="5123" max="5123" width="8.6640625" style="2"/>
    <col min="5124" max="5124" width="9.33203125" style="2" customWidth="1"/>
    <col min="5125" max="5126" width="8.6640625" style="2"/>
    <col min="5127" max="5127" width="17" style="2" customWidth="1"/>
    <col min="5128" max="5131" width="8.6640625" style="2"/>
    <col min="5132" max="5132" width="12.5546875" style="2" customWidth="1"/>
    <col min="5133" max="5376" width="8.6640625" style="2"/>
    <col min="5377" max="5377" width="6.88671875" style="2" customWidth="1"/>
    <col min="5378" max="5378" width="12" style="2" customWidth="1"/>
    <col min="5379" max="5379" width="8.6640625" style="2"/>
    <col min="5380" max="5380" width="9.33203125" style="2" customWidth="1"/>
    <col min="5381" max="5382" width="8.6640625" style="2"/>
    <col min="5383" max="5383" width="17" style="2" customWidth="1"/>
    <col min="5384" max="5387" width="8.6640625" style="2"/>
    <col min="5388" max="5388" width="12.5546875" style="2" customWidth="1"/>
    <col min="5389" max="5632" width="8.6640625" style="2"/>
    <col min="5633" max="5633" width="6.88671875" style="2" customWidth="1"/>
    <col min="5634" max="5634" width="12" style="2" customWidth="1"/>
    <col min="5635" max="5635" width="8.6640625" style="2"/>
    <col min="5636" max="5636" width="9.33203125" style="2" customWidth="1"/>
    <col min="5637" max="5638" width="8.6640625" style="2"/>
    <col min="5639" max="5639" width="17" style="2" customWidth="1"/>
    <col min="5640" max="5643" width="8.6640625" style="2"/>
    <col min="5644" max="5644" width="12.5546875" style="2" customWidth="1"/>
    <col min="5645" max="5888" width="8.6640625" style="2"/>
    <col min="5889" max="5889" width="6.88671875" style="2" customWidth="1"/>
    <col min="5890" max="5890" width="12" style="2" customWidth="1"/>
    <col min="5891" max="5891" width="8.6640625" style="2"/>
    <col min="5892" max="5892" width="9.33203125" style="2" customWidth="1"/>
    <col min="5893" max="5894" width="8.6640625" style="2"/>
    <col min="5895" max="5895" width="17" style="2" customWidth="1"/>
    <col min="5896" max="5899" width="8.6640625" style="2"/>
    <col min="5900" max="5900" width="12.5546875" style="2" customWidth="1"/>
    <col min="5901" max="6144" width="8.6640625" style="2"/>
    <col min="6145" max="6145" width="6.88671875" style="2" customWidth="1"/>
    <col min="6146" max="6146" width="12" style="2" customWidth="1"/>
    <col min="6147" max="6147" width="8.6640625" style="2"/>
    <col min="6148" max="6148" width="9.33203125" style="2" customWidth="1"/>
    <col min="6149" max="6150" width="8.6640625" style="2"/>
    <col min="6151" max="6151" width="17" style="2" customWidth="1"/>
    <col min="6152" max="6155" width="8.6640625" style="2"/>
    <col min="6156" max="6156" width="12.5546875" style="2" customWidth="1"/>
    <col min="6157" max="6400" width="8.6640625" style="2"/>
    <col min="6401" max="6401" width="6.88671875" style="2" customWidth="1"/>
    <col min="6402" max="6402" width="12" style="2" customWidth="1"/>
    <col min="6403" max="6403" width="8.6640625" style="2"/>
    <col min="6404" max="6404" width="9.33203125" style="2" customWidth="1"/>
    <col min="6405" max="6406" width="8.6640625" style="2"/>
    <col min="6407" max="6407" width="17" style="2" customWidth="1"/>
    <col min="6408" max="6411" width="8.6640625" style="2"/>
    <col min="6412" max="6412" width="12.5546875" style="2" customWidth="1"/>
    <col min="6413" max="6656" width="8.6640625" style="2"/>
    <col min="6657" max="6657" width="6.88671875" style="2" customWidth="1"/>
    <col min="6658" max="6658" width="12" style="2" customWidth="1"/>
    <col min="6659" max="6659" width="8.6640625" style="2"/>
    <col min="6660" max="6660" width="9.33203125" style="2" customWidth="1"/>
    <col min="6661" max="6662" width="8.6640625" style="2"/>
    <col min="6663" max="6663" width="17" style="2" customWidth="1"/>
    <col min="6664" max="6667" width="8.6640625" style="2"/>
    <col min="6668" max="6668" width="12.5546875" style="2" customWidth="1"/>
    <col min="6669" max="6912" width="8.6640625" style="2"/>
    <col min="6913" max="6913" width="6.88671875" style="2" customWidth="1"/>
    <col min="6914" max="6914" width="12" style="2" customWidth="1"/>
    <col min="6915" max="6915" width="8.6640625" style="2"/>
    <col min="6916" max="6916" width="9.33203125" style="2" customWidth="1"/>
    <col min="6917" max="6918" width="8.6640625" style="2"/>
    <col min="6919" max="6919" width="17" style="2" customWidth="1"/>
    <col min="6920" max="6923" width="8.6640625" style="2"/>
    <col min="6924" max="6924" width="12.5546875" style="2" customWidth="1"/>
    <col min="6925" max="7168" width="8.6640625" style="2"/>
    <col min="7169" max="7169" width="6.88671875" style="2" customWidth="1"/>
    <col min="7170" max="7170" width="12" style="2" customWidth="1"/>
    <col min="7171" max="7171" width="8.6640625" style="2"/>
    <col min="7172" max="7172" width="9.33203125" style="2" customWidth="1"/>
    <col min="7173" max="7174" width="8.6640625" style="2"/>
    <col min="7175" max="7175" width="17" style="2" customWidth="1"/>
    <col min="7176" max="7179" width="8.6640625" style="2"/>
    <col min="7180" max="7180" width="12.5546875" style="2" customWidth="1"/>
    <col min="7181" max="7424" width="8.6640625" style="2"/>
    <col min="7425" max="7425" width="6.88671875" style="2" customWidth="1"/>
    <col min="7426" max="7426" width="12" style="2" customWidth="1"/>
    <col min="7427" max="7427" width="8.6640625" style="2"/>
    <col min="7428" max="7428" width="9.33203125" style="2" customWidth="1"/>
    <col min="7429" max="7430" width="8.6640625" style="2"/>
    <col min="7431" max="7431" width="17" style="2" customWidth="1"/>
    <col min="7432" max="7435" width="8.6640625" style="2"/>
    <col min="7436" max="7436" width="12.5546875" style="2" customWidth="1"/>
    <col min="7437" max="7680" width="8.6640625" style="2"/>
    <col min="7681" max="7681" width="6.88671875" style="2" customWidth="1"/>
    <col min="7682" max="7682" width="12" style="2" customWidth="1"/>
    <col min="7683" max="7683" width="8.6640625" style="2"/>
    <col min="7684" max="7684" width="9.33203125" style="2" customWidth="1"/>
    <col min="7685" max="7686" width="8.6640625" style="2"/>
    <col min="7687" max="7687" width="17" style="2" customWidth="1"/>
    <col min="7688" max="7691" width="8.6640625" style="2"/>
    <col min="7692" max="7692" width="12.5546875" style="2" customWidth="1"/>
    <col min="7693" max="7936" width="8.6640625" style="2"/>
    <col min="7937" max="7937" width="6.88671875" style="2" customWidth="1"/>
    <col min="7938" max="7938" width="12" style="2" customWidth="1"/>
    <col min="7939" max="7939" width="8.6640625" style="2"/>
    <col min="7940" max="7940" width="9.33203125" style="2" customWidth="1"/>
    <col min="7941" max="7942" width="8.6640625" style="2"/>
    <col min="7943" max="7943" width="17" style="2" customWidth="1"/>
    <col min="7944" max="7947" width="8.6640625" style="2"/>
    <col min="7948" max="7948" width="12.5546875" style="2" customWidth="1"/>
    <col min="7949" max="8192" width="8.6640625" style="2"/>
    <col min="8193" max="8193" width="6.88671875" style="2" customWidth="1"/>
    <col min="8194" max="8194" width="12" style="2" customWidth="1"/>
    <col min="8195" max="8195" width="8.6640625" style="2"/>
    <col min="8196" max="8196" width="9.33203125" style="2" customWidth="1"/>
    <col min="8197" max="8198" width="8.6640625" style="2"/>
    <col min="8199" max="8199" width="17" style="2" customWidth="1"/>
    <col min="8200" max="8203" width="8.6640625" style="2"/>
    <col min="8204" max="8204" width="12.5546875" style="2" customWidth="1"/>
    <col min="8205" max="8448" width="8.6640625" style="2"/>
    <col min="8449" max="8449" width="6.88671875" style="2" customWidth="1"/>
    <col min="8450" max="8450" width="12" style="2" customWidth="1"/>
    <col min="8451" max="8451" width="8.6640625" style="2"/>
    <col min="8452" max="8452" width="9.33203125" style="2" customWidth="1"/>
    <col min="8453" max="8454" width="8.6640625" style="2"/>
    <col min="8455" max="8455" width="17" style="2" customWidth="1"/>
    <col min="8456" max="8459" width="8.6640625" style="2"/>
    <col min="8460" max="8460" width="12.5546875" style="2" customWidth="1"/>
    <col min="8461" max="8704" width="8.6640625" style="2"/>
    <col min="8705" max="8705" width="6.88671875" style="2" customWidth="1"/>
    <col min="8706" max="8706" width="12" style="2" customWidth="1"/>
    <col min="8707" max="8707" width="8.6640625" style="2"/>
    <col min="8708" max="8708" width="9.33203125" style="2" customWidth="1"/>
    <col min="8709" max="8710" width="8.6640625" style="2"/>
    <col min="8711" max="8711" width="17" style="2" customWidth="1"/>
    <col min="8712" max="8715" width="8.6640625" style="2"/>
    <col min="8716" max="8716" width="12.5546875" style="2" customWidth="1"/>
    <col min="8717" max="8960" width="8.6640625" style="2"/>
    <col min="8961" max="8961" width="6.88671875" style="2" customWidth="1"/>
    <col min="8962" max="8962" width="12" style="2" customWidth="1"/>
    <col min="8963" max="8963" width="8.6640625" style="2"/>
    <col min="8964" max="8964" width="9.33203125" style="2" customWidth="1"/>
    <col min="8965" max="8966" width="8.6640625" style="2"/>
    <col min="8967" max="8967" width="17" style="2" customWidth="1"/>
    <col min="8968" max="8971" width="8.6640625" style="2"/>
    <col min="8972" max="8972" width="12.5546875" style="2" customWidth="1"/>
    <col min="8973" max="9216" width="8.6640625" style="2"/>
    <col min="9217" max="9217" width="6.88671875" style="2" customWidth="1"/>
    <col min="9218" max="9218" width="12" style="2" customWidth="1"/>
    <col min="9219" max="9219" width="8.6640625" style="2"/>
    <col min="9220" max="9220" width="9.33203125" style="2" customWidth="1"/>
    <col min="9221" max="9222" width="8.6640625" style="2"/>
    <col min="9223" max="9223" width="17" style="2" customWidth="1"/>
    <col min="9224" max="9227" width="8.6640625" style="2"/>
    <col min="9228" max="9228" width="12.5546875" style="2" customWidth="1"/>
    <col min="9229" max="9472" width="8.6640625" style="2"/>
    <col min="9473" max="9473" width="6.88671875" style="2" customWidth="1"/>
    <col min="9474" max="9474" width="12" style="2" customWidth="1"/>
    <col min="9475" max="9475" width="8.6640625" style="2"/>
    <col min="9476" max="9476" width="9.33203125" style="2" customWidth="1"/>
    <col min="9477" max="9478" width="8.6640625" style="2"/>
    <col min="9479" max="9479" width="17" style="2" customWidth="1"/>
    <col min="9480" max="9483" width="8.6640625" style="2"/>
    <col min="9484" max="9484" width="12.5546875" style="2" customWidth="1"/>
    <col min="9485" max="9728" width="8.6640625" style="2"/>
    <col min="9729" max="9729" width="6.88671875" style="2" customWidth="1"/>
    <col min="9730" max="9730" width="12" style="2" customWidth="1"/>
    <col min="9731" max="9731" width="8.6640625" style="2"/>
    <col min="9732" max="9732" width="9.33203125" style="2" customWidth="1"/>
    <col min="9733" max="9734" width="8.6640625" style="2"/>
    <col min="9735" max="9735" width="17" style="2" customWidth="1"/>
    <col min="9736" max="9739" width="8.6640625" style="2"/>
    <col min="9740" max="9740" width="12.5546875" style="2" customWidth="1"/>
    <col min="9741" max="9984" width="8.6640625" style="2"/>
    <col min="9985" max="9985" width="6.88671875" style="2" customWidth="1"/>
    <col min="9986" max="9986" width="12" style="2" customWidth="1"/>
    <col min="9987" max="9987" width="8.6640625" style="2"/>
    <col min="9988" max="9988" width="9.33203125" style="2" customWidth="1"/>
    <col min="9989" max="9990" width="8.6640625" style="2"/>
    <col min="9991" max="9991" width="17" style="2" customWidth="1"/>
    <col min="9992" max="9995" width="8.6640625" style="2"/>
    <col min="9996" max="9996" width="12.5546875" style="2" customWidth="1"/>
    <col min="9997" max="10240" width="8.6640625" style="2"/>
    <col min="10241" max="10241" width="6.88671875" style="2" customWidth="1"/>
    <col min="10242" max="10242" width="12" style="2" customWidth="1"/>
    <col min="10243" max="10243" width="8.6640625" style="2"/>
    <col min="10244" max="10244" width="9.33203125" style="2" customWidth="1"/>
    <col min="10245" max="10246" width="8.6640625" style="2"/>
    <col min="10247" max="10247" width="17" style="2" customWidth="1"/>
    <col min="10248" max="10251" width="8.6640625" style="2"/>
    <col min="10252" max="10252" width="12.5546875" style="2" customWidth="1"/>
    <col min="10253" max="10496" width="8.6640625" style="2"/>
    <col min="10497" max="10497" width="6.88671875" style="2" customWidth="1"/>
    <col min="10498" max="10498" width="12" style="2" customWidth="1"/>
    <col min="10499" max="10499" width="8.6640625" style="2"/>
    <col min="10500" max="10500" width="9.33203125" style="2" customWidth="1"/>
    <col min="10501" max="10502" width="8.6640625" style="2"/>
    <col min="10503" max="10503" width="17" style="2" customWidth="1"/>
    <col min="10504" max="10507" width="8.6640625" style="2"/>
    <col min="10508" max="10508" width="12.5546875" style="2" customWidth="1"/>
    <col min="10509" max="10752" width="8.6640625" style="2"/>
    <col min="10753" max="10753" width="6.88671875" style="2" customWidth="1"/>
    <col min="10754" max="10754" width="12" style="2" customWidth="1"/>
    <col min="10755" max="10755" width="8.6640625" style="2"/>
    <col min="10756" max="10756" width="9.33203125" style="2" customWidth="1"/>
    <col min="10757" max="10758" width="8.6640625" style="2"/>
    <col min="10759" max="10759" width="17" style="2" customWidth="1"/>
    <col min="10760" max="10763" width="8.6640625" style="2"/>
    <col min="10764" max="10764" width="12.5546875" style="2" customWidth="1"/>
    <col min="10765" max="11008" width="8.6640625" style="2"/>
    <col min="11009" max="11009" width="6.88671875" style="2" customWidth="1"/>
    <col min="11010" max="11010" width="12" style="2" customWidth="1"/>
    <col min="11011" max="11011" width="8.6640625" style="2"/>
    <col min="11012" max="11012" width="9.33203125" style="2" customWidth="1"/>
    <col min="11013" max="11014" width="8.6640625" style="2"/>
    <col min="11015" max="11015" width="17" style="2" customWidth="1"/>
    <col min="11016" max="11019" width="8.6640625" style="2"/>
    <col min="11020" max="11020" width="12.5546875" style="2" customWidth="1"/>
    <col min="11021" max="11264" width="8.6640625" style="2"/>
    <col min="11265" max="11265" width="6.88671875" style="2" customWidth="1"/>
    <col min="11266" max="11266" width="12" style="2" customWidth="1"/>
    <col min="11267" max="11267" width="8.6640625" style="2"/>
    <col min="11268" max="11268" width="9.33203125" style="2" customWidth="1"/>
    <col min="11269" max="11270" width="8.6640625" style="2"/>
    <col min="11271" max="11271" width="17" style="2" customWidth="1"/>
    <col min="11272" max="11275" width="8.6640625" style="2"/>
    <col min="11276" max="11276" width="12.5546875" style="2" customWidth="1"/>
    <col min="11277" max="11520" width="8.6640625" style="2"/>
    <col min="11521" max="11521" width="6.88671875" style="2" customWidth="1"/>
    <col min="11522" max="11522" width="12" style="2" customWidth="1"/>
    <col min="11523" max="11523" width="8.6640625" style="2"/>
    <col min="11524" max="11524" width="9.33203125" style="2" customWidth="1"/>
    <col min="11525" max="11526" width="8.6640625" style="2"/>
    <col min="11527" max="11527" width="17" style="2" customWidth="1"/>
    <col min="11528" max="11531" width="8.6640625" style="2"/>
    <col min="11532" max="11532" width="12.5546875" style="2" customWidth="1"/>
    <col min="11533" max="11776" width="8.6640625" style="2"/>
    <col min="11777" max="11777" width="6.88671875" style="2" customWidth="1"/>
    <col min="11778" max="11778" width="12" style="2" customWidth="1"/>
    <col min="11779" max="11779" width="8.6640625" style="2"/>
    <col min="11780" max="11780" width="9.33203125" style="2" customWidth="1"/>
    <col min="11781" max="11782" width="8.6640625" style="2"/>
    <col min="11783" max="11783" width="17" style="2" customWidth="1"/>
    <col min="11784" max="11787" width="8.6640625" style="2"/>
    <col min="11788" max="11788" width="12.5546875" style="2" customWidth="1"/>
    <col min="11789" max="12032" width="8.6640625" style="2"/>
    <col min="12033" max="12033" width="6.88671875" style="2" customWidth="1"/>
    <col min="12034" max="12034" width="12" style="2" customWidth="1"/>
    <col min="12035" max="12035" width="8.6640625" style="2"/>
    <col min="12036" max="12036" width="9.33203125" style="2" customWidth="1"/>
    <col min="12037" max="12038" width="8.6640625" style="2"/>
    <col min="12039" max="12039" width="17" style="2" customWidth="1"/>
    <col min="12040" max="12043" width="8.6640625" style="2"/>
    <col min="12044" max="12044" width="12.5546875" style="2" customWidth="1"/>
    <col min="12045" max="12288" width="8.6640625" style="2"/>
    <col min="12289" max="12289" width="6.88671875" style="2" customWidth="1"/>
    <col min="12290" max="12290" width="12" style="2" customWidth="1"/>
    <col min="12291" max="12291" width="8.6640625" style="2"/>
    <col min="12292" max="12292" width="9.33203125" style="2" customWidth="1"/>
    <col min="12293" max="12294" width="8.6640625" style="2"/>
    <col min="12295" max="12295" width="17" style="2" customWidth="1"/>
    <col min="12296" max="12299" width="8.6640625" style="2"/>
    <col min="12300" max="12300" width="12.5546875" style="2" customWidth="1"/>
    <col min="12301" max="12544" width="8.6640625" style="2"/>
    <col min="12545" max="12545" width="6.88671875" style="2" customWidth="1"/>
    <col min="12546" max="12546" width="12" style="2" customWidth="1"/>
    <col min="12547" max="12547" width="8.6640625" style="2"/>
    <col min="12548" max="12548" width="9.33203125" style="2" customWidth="1"/>
    <col min="12549" max="12550" width="8.6640625" style="2"/>
    <col min="12551" max="12551" width="17" style="2" customWidth="1"/>
    <col min="12552" max="12555" width="8.6640625" style="2"/>
    <col min="12556" max="12556" width="12.5546875" style="2" customWidth="1"/>
    <col min="12557" max="12800" width="8.6640625" style="2"/>
    <col min="12801" max="12801" width="6.88671875" style="2" customWidth="1"/>
    <col min="12802" max="12802" width="12" style="2" customWidth="1"/>
    <col min="12803" max="12803" width="8.6640625" style="2"/>
    <col min="12804" max="12804" width="9.33203125" style="2" customWidth="1"/>
    <col min="12805" max="12806" width="8.6640625" style="2"/>
    <col min="12807" max="12807" width="17" style="2" customWidth="1"/>
    <col min="12808" max="12811" width="8.6640625" style="2"/>
    <col min="12812" max="12812" width="12.5546875" style="2" customWidth="1"/>
    <col min="12813" max="13056" width="8.6640625" style="2"/>
    <col min="13057" max="13057" width="6.88671875" style="2" customWidth="1"/>
    <col min="13058" max="13058" width="12" style="2" customWidth="1"/>
    <col min="13059" max="13059" width="8.6640625" style="2"/>
    <col min="13060" max="13060" width="9.33203125" style="2" customWidth="1"/>
    <col min="13061" max="13062" width="8.6640625" style="2"/>
    <col min="13063" max="13063" width="17" style="2" customWidth="1"/>
    <col min="13064" max="13067" width="8.6640625" style="2"/>
    <col min="13068" max="13068" width="12.5546875" style="2" customWidth="1"/>
    <col min="13069" max="13312" width="8.6640625" style="2"/>
    <col min="13313" max="13313" width="6.88671875" style="2" customWidth="1"/>
    <col min="13314" max="13314" width="12" style="2" customWidth="1"/>
    <col min="13315" max="13315" width="8.6640625" style="2"/>
    <col min="13316" max="13316" width="9.33203125" style="2" customWidth="1"/>
    <col min="13317" max="13318" width="8.6640625" style="2"/>
    <col min="13319" max="13319" width="17" style="2" customWidth="1"/>
    <col min="13320" max="13323" width="8.6640625" style="2"/>
    <col min="13324" max="13324" width="12.5546875" style="2" customWidth="1"/>
    <col min="13325" max="13568" width="8.6640625" style="2"/>
    <col min="13569" max="13569" width="6.88671875" style="2" customWidth="1"/>
    <col min="13570" max="13570" width="12" style="2" customWidth="1"/>
    <col min="13571" max="13571" width="8.6640625" style="2"/>
    <col min="13572" max="13572" width="9.33203125" style="2" customWidth="1"/>
    <col min="13573" max="13574" width="8.6640625" style="2"/>
    <col min="13575" max="13575" width="17" style="2" customWidth="1"/>
    <col min="13576" max="13579" width="8.6640625" style="2"/>
    <col min="13580" max="13580" width="12.5546875" style="2" customWidth="1"/>
    <col min="13581" max="13824" width="8.6640625" style="2"/>
    <col min="13825" max="13825" width="6.88671875" style="2" customWidth="1"/>
    <col min="13826" max="13826" width="12" style="2" customWidth="1"/>
    <col min="13827" max="13827" width="8.6640625" style="2"/>
    <col min="13828" max="13828" width="9.33203125" style="2" customWidth="1"/>
    <col min="13829" max="13830" width="8.6640625" style="2"/>
    <col min="13831" max="13831" width="17" style="2" customWidth="1"/>
    <col min="13832" max="13835" width="8.6640625" style="2"/>
    <col min="13836" max="13836" width="12.5546875" style="2" customWidth="1"/>
    <col min="13837" max="14080" width="8.6640625" style="2"/>
    <col min="14081" max="14081" width="6.88671875" style="2" customWidth="1"/>
    <col min="14082" max="14082" width="12" style="2" customWidth="1"/>
    <col min="14083" max="14083" width="8.6640625" style="2"/>
    <col min="14084" max="14084" width="9.33203125" style="2" customWidth="1"/>
    <col min="14085" max="14086" width="8.6640625" style="2"/>
    <col min="14087" max="14087" width="17" style="2" customWidth="1"/>
    <col min="14088" max="14091" width="8.6640625" style="2"/>
    <col min="14092" max="14092" width="12.5546875" style="2" customWidth="1"/>
    <col min="14093" max="14336" width="8.6640625" style="2"/>
    <col min="14337" max="14337" width="6.88671875" style="2" customWidth="1"/>
    <col min="14338" max="14338" width="12" style="2" customWidth="1"/>
    <col min="14339" max="14339" width="8.6640625" style="2"/>
    <col min="14340" max="14340" width="9.33203125" style="2" customWidth="1"/>
    <col min="14341" max="14342" width="8.6640625" style="2"/>
    <col min="14343" max="14343" width="17" style="2" customWidth="1"/>
    <col min="14344" max="14347" width="8.6640625" style="2"/>
    <col min="14348" max="14348" width="12.5546875" style="2" customWidth="1"/>
    <col min="14349" max="14592" width="8.6640625" style="2"/>
    <col min="14593" max="14593" width="6.88671875" style="2" customWidth="1"/>
    <col min="14594" max="14594" width="12" style="2" customWidth="1"/>
    <col min="14595" max="14595" width="8.6640625" style="2"/>
    <col min="14596" max="14596" width="9.33203125" style="2" customWidth="1"/>
    <col min="14597" max="14598" width="8.6640625" style="2"/>
    <col min="14599" max="14599" width="17" style="2" customWidth="1"/>
    <col min="14600" max="14603" width="8.6640625" style="2"/>
    <col min="14604" max="14604" width="12.5546875" style="2" customWidth="1"/>
    <col min="14605" max="14848" width="8.6640625" style="2"/>
    <col min="14849" max="14849" width="6.88671875" style="2" customWidth="1"/>
    <col min="14850" max="14850" width="12" style="2" customWidth="1"/>
    <col min="14851" max="14851" width="8.6640625" style="2"/>
    <col min="14852" max="14852" width="9.33203125" style="2" customWidth="1"/>
    <col min="14853" max="14854" width="8.6640625" style="2"/>
    <col min="14855" max="14855" width="17" style="2" customWidth="1"/>
    <col min="14856" max="14859" width="8.6640625" style="2"/>
    <col min="14860" max="14860" width="12.5546875" style="2" customWidth="1"/>
    <col min="14861" max="15104" width="8.6640625" style="2"/>
    <col min="15105" max="15105" width="6.88671875" style="2" customWidth="1"/>
    <col min="15106" max="15106" width="12" style="2" customWidth="1"/>
    <col min="15107" max="15107" width="8.6640625" style="2"/>
    <col min="15108" max="15108" width="9.33203125" style="2" customWidth="1"/>
    <col min="15109" max="15110" width="8.6640625" style="2"/>
    <col min="15111" max="15111" width="17" style="2" customWidth="1"/>
    <col min="15112" max="15115" width="8.6640625" style="2"/>
    <col min="15116" max="15116" width="12.5546875" style="2" customWidth="1"/>
    <col min="15117" max="15360" width="8.6640625" style="2"/>
    <col min="15361" max="15361" width="6.88671875" style="2" customWidth="1"/>
    <col min="15362" max="15362" width="12" style="2" customWidth="1"/>
    <col min="15363" max="15363" width="8.6640625" style="2"/>
    <col min="15364" max="15364" width="9.33203125" style="2" customWidth="1"/>
    <col min="15365" max="15366" width="8.6640625" style="2"/>
    <col min="15367" max="15367" width="17" style="2" customWidth="1"/>
    <col min="15368" max="15371" width="8.6640625" style="2"/>
    <col min="15372" max="15372" width="12.5546875" style="2" customWidth="1"/>
    <col min="15373" max="15616" width="8.6640625" style="2"/>
    <col min="15617" max="15617" width="6.88671875" style="2" customWidth="1"/>
    <col min="15618" max="15618" width="12" style="2" customWidth="1"/>
    <col min="15619" max="15619" width="8.6640625" style="2"/>
    <col min="15620" max="15620" width="9.33203125" style="2" customWidth="1"/>
    <col min="15621" max="15622" width="8.6640625" style="2"/>
    <col min="15623" max="15623" width="17" style="2" customWidth="1"/>
    <col min="15624" max="15627" width="8.6640625" style="2"/>
    <col min="15628" max="15628" width="12.5546875" style="2" customWidth="1"/>
    <col min="15629" max="15872" width="8.6640625" style="2"/>
    <col min="15873" max="15873" width="6.88671875" style="2" customWidth="1"/>
    <col min="15874" max="15874" width="12" style="2" customWidth="1"/>
    <col min="15875" max="15875" width="8.6640625" style="2"/>
    <col min="15876" max="15876" width="9.33203125" style="2" customWidth="1"/>
    <col min="15877" max="15878" width="8.6640625" style="2"/>
    <col min="15879" max="15879" width="17" style="2" customWidth="1"/>
    <col min="15880" max="15883" width="8.6640625" style="2"/>
    <col min="15884" max="15884" width="12.5546875" style="2" customWidth="1"/>
    <col min="15885" max="16128" width="8.6640625" style="2"/>
    <col min="16129" max="16129" width="6.88671875" style="2" customWidth="1"/>
    <col min="16130" max="16130" width="12" style="2" customWidth="1"/>
    <col min="16131" max="16131" width="8.6640625" style="2"/>
    <col min="16132" max="16132" width="9.33203125" style="2" customWidth="1"/>
    <col min="16133" max="16134" width="8.6640625" style="2"/>
    <col min="16135" max="16135" width="17" style="2" customWidth="1"/>
    <col min="16136" max="16139" width="8.6640625" style="2"/>
    <col min="16140" max="16140" width="12.5546875" style="2" customWidth="1"/>
    <col min="16141" max="16384" width="8.6640625" style="2"/>
  </cols>
  <sheetData>
    <row r="1" spans="1:11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11" x14ac:dyDescent="0.3">
      <c r="A2" s="3"/>
    </row>
    <row r="3" spans="1:11" s="4" customFormat="1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11" s="4" customFormat="1" ht="13.2" x14ac:dyDescent="0.25">
      <c r="A4" s="5"/>
      <c r="B4" s="5" t="s">
        <v>2</v>
      </c>
      <c r="G4" s="5" t="s">
        <v>3</v>
      </c>
    </row>
    <row r="5" spans="1:11" s="4" customFormat="1" ht="13.2" x14ac:dyDescent="0.25">
      <c r="A5" s="5"/>
      <c r="B5" s="4" t="s">
        <v>4</v>
      </c>
      <c r="D5" s="25">
        <v>2844856.75</v>
      </c>
      <c r="E5" s="25"/>
      <c r="G5" s="4" t="s">
        <v>4</v>
      </c>
      <c r="H5" s="25">
        <v>2844856.75</v>
      </c>
      <c r="I5" s="25"/>
    </row>
    <row r="6" spans="1:11" s="4" customFormat="1" ht="13.2" x14ac:dyDescent="0.25">
      <c r="A6" s="5"/>
      <c r="B6" s="4" t="s">
        <v>5</v>
      </c>
      <c r="D6" s="25">
        <v>2463546</v>
      </c>
      <c r="E6" s="25"/>
      <c r="G6" s="4" t="s">
        <v>6</v>
      </c>
      <c r="H6" s="25">
        <v>2534411</v>
      </c>
      <c r="I6" s="25"/>
    </row>
    <row r="7" spans="1:11" s="4" customFormat="1" ht="13.2" x14ac:dyDescent="0.25">
      <c r="A7" s="5"/>
      <c r="B7" s="4" t="s">
        <v>7</v>
      </c>
      <c r="D7" s="25">
        <v>135453</v>
      </c>
      <c r="E7" s="25"/>
      <c r="G7" s="4" t="s">
        <v>8</v>
      </c>
      <c r="H7" s="25">
        <v>39074</v>
      </c>
      <c r="I7" s="25"/>
    </row>
    <row r="8" spans="1:11" s="4" customFormat="1" ht="13.2" x14ac:dyDescent="0.25">
      <c r="B8" s="4" t="s">
        <v>9</v>
      </c>
      <c r="D8" s="25">
        <v>405.74</v>
      </c>
      <c r="E8" s="25"/>
      <c r="G8" s="4" t="s">
        <v>9</v>
      </c>
      <c r="H8" s="25">
        <v>9350</v>
      </c>
      <c r="I8" s="25"/>
    </row>
    <row r="9" spans="1:11" s="4" customFormat="1" ht="13.2" x14ac:dyDescent="0.25"/>
    <row r="10" spans="1:11" ht="16.2" thickBot="1" x14ac:dyDescent="0.35">
      <c r="A10" s="53" t="s">
        <v>10</v>
      </c>
      <c r="B10" s="53"/>
      <c r="C10" s="53"/>
      <c r="D10" s="53"/>
      <c r="E10" s="53"/>
      <c r="F10" s="53"/>
      <c r="G10" s="53"/>
      <c r="H10" s="53"/>
      <c r="I10" s="53"/>
    </row>
    <row r="11" spans="1:11" ht="16.2" thickBot="1" x14ac:dyDescent="0.35">
      <c r="A11" s="6"/>
      <c r="B11" s="7"/>
      <c r="C11" s="7"/>
      <c r="D11" s="7"/>
      <c r="E11" s="7"/>
      <c r="F11" s="7"/>
      <c r="G11" s="8" t="s">
        <v>11</v>
      </c>
      <c r="H11" s="27" t="s">
        <v>12</v>
      </c>
      <c r="I11" s="28"/>
    </row>
    <row r="12" spans="1:11" x14ac:dyDescent="0.3">
      <c r="A12" s="29" t="s">
        <v>13</v>
      </c>
      <c r="B12" s="9" t="s">
        <v>14</v>
      </c>
      <c r="C12" s="10"/>
      <c r="D12" s="10"/>
      <c r="E12" s="10"/>
      <c r="F12" s="10"/>
      <c r="G12" s="11">
        <v>24000</v>
      </c>
      <c r="H12" s="32">
        <v>24248.12</v>
      </c>
      <c r="I12" s="33"/>
    </row>
    <row r="13" spans="1:11" x14ac:dyDescent="0.3">
      <c r="A13" s="30"/>
      <c r="B13" s="12" t="s">
        <v>15</v>
      </c>
      <c r="C13" s="13"/>
      <c r="D13" s="13"/>
      <c r="E13" s="13"/>
      <c r="F13" s="13"/>
      <c r="G13" s="14">
        <v>2500</v>
      </c>
      <c r="H13" s="34">
        <v>2332.2600000000002</v>
      </c>
      <c r="I13" s="35"/>
    </row>
    <row r="14" spans="1:11" x14ac:dyDescent="0.3">
      <c r="A14" s="30"/>
      <c r="B14" s="12" t="s">
        <v>16</v>
      </c>
      <c r="C14" s="13"/>
      <c r="D14" s="13"/>
      <c r="E14" s="13"/>
      <c r="F14" s="13"/>
      <c r="G14" s="14">
        <v>54600</v>
      </c>
      <c r="H14" s="34">
        <v>57827.6</v>
      </c>
      <c r="I14" s="35"/>
      <c r="K14" s="3"/>
    </row>
    <row r="15" spans="1:11" x14ac:dyDescent="0.3">
      <c r="A15" s="30"/>
      <c r="B15" s="12" t="s">
        <v>17</v>
      </c>
      <c r="C15" s="13"/>
      <c r="D15" s="13"/>
      <c r="E15" s="13"/>
      <c r="F15" s="13"/>
      <c r="G15" s="14"/>
      <c r="H15" s="36">
        <v>760.74</v>
      </c>
      <c r="I15" s="37"/>
      <c r="K15" s="3"/>
    </row>
    <row r="16" spans="1:11" ht="16.2" thickBot="1" x14ac:dyDescent="0.35">
      <c r="A16" s="31"/>
      <c r="B16" s="68" t="s">
        <v>18</v>
      </c>
      <c r="C16" s="68"/>
      <c r="D16" s="68"/>
      <c r="E16" s="68"/>
      <c r="F16" s="68"/>
      <c r="G16" s="69">
        <f>SUM(G12:G14)</f>
        <v>81100</v>
      </c>
      <c r="H16" s="70">
        <f>SUM(H12:H15)</f>
        <v>85168.72</v>
      </c>
      <c r="I16" s="71"/>
    </row>
    <row r="17" spans="1:12" x14ac:dyDescent="0.3">
      <c r="A17" s="38" t="s">
        <v>19</v>
      </c>
      <c r="B17" s="15" t="s">
        <v>20</v>
      </c>
      <c r="C17" s="16"/>
      <c r="D17" s="16"/>
      <c r="E17" s="16"/>
      <c r="F17" s="16"/>
      <c r="G17" s="17">
        <v>400</v>
      </c>
      <c r="H17" s="40">
        <v>341.72</v>
      </c>
      <c r="I17" s="40"/>
    </row>
    <row r="18" spans="1:12" x14ac:dyDescent="0.3">
      <c r="A18" s="38"/>
      <c r="B18" s="18" t="s">
        <v>21</v>
      </c>
      <c r="C18" s="19"/>
      <c r="D18" s="19"/>
      <c r="E18" s="19"/>
      <c r="F18" s="19"/>
      <c r="G18" s="20">
        <v>200</v>
      </c>
      <c r="H18" s="41">
        <v>0</v>
      </c>
      <c r="I18" s="41"/>
    </row>
    <row r="19" spans="1:12" x14ac:dyDescent="0.3">
      <c r="A19" s="38"/>
      <c r="B19" s="18" t="s">
        <v>22</v>
      </c>
      <c r="C19" s="19"/>
      <c r="D19" s="19"/>
      <c r="E19" s="19"/>
      <c r="F19" s="19"/>
      <c r="G19" s="20">
        <v>0</v>
      </c>
      <c r="H19" s="41">
        <v>32.880000000000003</v>
      </c>
      <c r="I19" s="41"/>
    </row>
    <row r="20" spans="1:12" x14ac:dyDescent="0.3">
      <c r="A20" s="38"/>
      <c r="B20" s="18" t="s">
        <v>23</v>
      </c>
      <c r="C20" s="19"/>
      <c r="D20" s="19"/>
      <c r="E20" s="19"/>
      <c r="F20" s="19"/>
      <c r="G20" s="20">
        <v>12740</v>
      </c>
      <c r="H20" s="42">
        <v>13130.12</v>
      </c>
      <c r="I20" s="43"/>
      <c r="L20" s="21" t="s">
        <v>24</v>
      </c>
    </row>
    <row r="21" spans="1:12" x14ac:dyDescent="0.3">
      <c r="A21" s="38"/>
      <c r="B21" s="12" t="s">
        <v>25</v>
      </c>
      <c r="C21" s="13"/>
      <c r="D21" s="13"/>
      <c r="E21" s="13"/>
      <c r="F21" s="13"/>
      <c r="G21" s="14">
        <v>0</v>
      </c>
      <c r="H21" s="34">
        <v>446.4</v>
      </c>
      <c r="I21" s="34"/>
    </row>
    <row r="22" spans="1:12" x14ac:dyDescent="0.3">
      <c r="A22" s="38"/>
      <c r="B22" s="12" t="s">
        <v>26</v>
      </c>
      <c r="C22" s="13"/>
      <c r="D22" s="13"/>
      <c r="E22" s="13"/>
      <c r="F22" s="13"/>
      <c r="G22" s="14">
        <v>3200</v>
      </c>
      <c r="H22" s="34">
        <v>3000</v>
      </c>
      <c r="I22" s="34"/>
    </row>
    <row r="23" spans="1:12" x14ac:dyDescent="0.3">
      <c r="A23" s="38"/>
      <c r="B23" s="12" t="s">
        <v>27</v>
      </c>
      <c r="C23" s="13"/>
      <c r="D23" s="13"/>
      <c r="E23" s="13"/>
      <c r="F23" s="13"/>
      <c r="G23" s="14">
        <v>2300</v>
      </c>
      <c r="H23" s="34">
        <v>2010</v>
      </c>
      <c r="I23" s="34"/>
    </row>
    <row r="24" spans="1:12" x14ac:dyDescent="0.3">
      <c r="A24" s="38"/>
      <c r="B24" s="12" t="s">
        <v>28</v>
      </c>
      <c r="C24" s="13"/>
      <c r="D24" s="13"/>
      <c r="E24" s="13"/>
      <c r="F24" s="13"/>
      <c r="G24" s="14">
        <v>5000</v>
      </c>
      <c r="H24" s="34">
        <v>4000</v>
      </c>
      <c r="I24" s="34"/>
    </row>
    <row r="25" spans="1:12" x14ac:dyDescent="0.3">
      <c r="A25" s="38"/>
      <c r="B25" s="12" t="s">
        <v>29</v>
      </c>
      <c r="C25" s="13"/>
      <c r="D25" s="13"/>
      <c r="E25" s="13"/>
      <c r="F25" s="13"/>
      <c r="G25" s="14">
        <v>2000</v>
      </c>
      <c r="H25" s="34">
        <v>1622.75</v>
      </c>
      <c r="I25" s="34"/>
    </row>
    <row r="26" spans="1:12" x14ac:dyDescent="0.3">
      <c r="A26" s="38"/>
      <c r="B26" s="12" t="s">
        <v>30</v>
      </c>
      <c r="C26" s="13"/>
      <c r="D26" s="13"/>
      <c r="E26" s="13"/>
      <c r="F26" s="13"/>
      <c r="G26" s="14">
        <v>240</v>
      </c>
      <c r="H26" s="36">
        <v>2050.9699999999998</v>
      </c>
      <c r="I26" s="46"/>
    </row>
    <row r="27" spans="1:12" x14ac:dyDescent="0.3">
      <c r="A27" s="38"/>
      <c r="B27" s="18" t="s">
        <v>31</v>
      </c>
      <c r="C27" s="19"/>
      <c r="D27" s="19"/>
      <c r="E27" s="19"/>
      <c r="F27" s="19"/>
      <c r="G27" s="20">
        <v>44300</v>
      </c>
      <c r="H27" s="41">
        <v>33766.86</v>
      </c>
      <c r="I27" s="41"/>
      <c r="L27" s="21" t="s">
        <v>24</v>
      </c>
    </row>
    <row r="28" spans="1:12" x14ac:dyDescent="0.3">
      <c r="A28" s="38"/>
      <c r="B28" s="12" t="s">
        <v>32</v>
      </c>
      <c r="C28" s="13"/>
      <c r="D28" s="13"/>
      <c r="E28" s="13"/>
      <c r="F28" s="13"/>
      <c r="G28" s="14">
        <v>26600</v>
      </c>
      <c r="H28" s="34">
        <v>23350</v>
      </c>
      <c r="I28" s="34"/>
    </row>
    <row r="29" spans="1:12" x14ac:dyDescent="0.3">
      <c r="A29" s="38"/>
      <c r="B29" s="12" t="s">
        <v>33</v>
      </c>
      <c r="C29" s="13"/>
      <c r="D29" s="13"/>
      <c r="E29" s="13"/>
      <c r="F29" s="13"/>
      <c r="G29" s="14">
        <v>5000</v>
      </c>
      <c r="H29" s="36">
        <v>6153.27</v>
      </c>
      <c r="I29" s="46"/>
    </row>
    <row r="30" spans="1:12" x14ac:dyDescent="0.3">
      <c r="A30" s="38"/>
      <c r="B30" s="12" t="s">
        <v>34</v>
      </c>
      <c r="C30" s="13"/>
      <c r="D30" s="13"/>
      <c r="E30" s="13"/>
      <c r="F30" s="13"/>
      <c r="G30" s="14">
        <v>12700</v>
      </c>
      <c r="H30" s="34">
        <v>4215.95</v>
      </c>
      <c r="I30" s="34"/>
    </row>
    <row r="31" spans="1:12" x14ac:dyDescent="0.3">
      <c r="A31" s="38"/>
      <c r="B31" s="12" t="s">
        <v>35</v>
      </c>
      <c r="C31" s="19"/>
      <c r="D31" s="19"/>
      <c r="E31" s="19"/>
      <c r="F31" s="19"/>
      <c r="G31" s="14">
        <v>0</v>
      </c>
      <c r="H31" s="34">
        <v>47.64</v>
      </c>
      <c r="I31" s="34"/>
    </row>
    <row r="32" spans="1:12" x14ac:dyDescent="0.3">
      <c r="A32" s="38"/>
      <c r="B32" s="18" t="s">
        <v>36</v>
      </c>
      <c r="C32" s="19"/>
      <c r="D32" s="19"/>
      <c r="E32" s="19"/>
      <c r="F32" s="19"/>
      <c r="G32" s="20">
        <v>6500</v>
      </c>
      <c r="H32" s="41">
        <v>6458.47</v>
      </c>
      <c r="I32" s="41"/>
    </row>
    <row r="33" spans="1:9" x14ac:dyDescent="0.3">
      <c r="A33" s="38"/>
      <c r="B33" s="18" t="s">
        <v>37</v>
      </c>
      <c r="C33" s="19"/>
      <c r="D33" s="19"/>
      <c r="E33" s="19"/>
      <c r="F33" s="19"/>
      <c r="G33" s="20">
        <v>880</v>
      </c>
      <c r="H33" s="41">
        <v>259.47000000000003</v>
      </c>
      <c r="I33" s="41"/>
    </row>
    <row r="34" spans="1:9" x14ac:dyDescent="0.3">
      <c r="A34" s="38"/>
      <c r="B34" s="18" t="s">
        <v>38</v>
      </c>
      <c r="C34" s="19"/>
      <c r="D34" s="19"/>
      <c r="E34" s="19"/>
      <c r="F34" s="19"/>
      <c r="G34" s="20">
        <v>300</v>
      </c>
      <c r="H34" s="41">
        <v>273.60000000000002</v>
      </c>
      <c r="I34" s="41"/>
    </row>
    <row r="35" spans="1:9" x14ac:dyDescent="0.3">
      <c r="A35" s="38"/>
      <c r="B35" s="18" t="s">
        <v>39</v>
      </c>
      <c r="C35" s="19"/>
      <c r="D35" s="19"/>
      <c r="E35" s="19"/>
      <c r="F35" s="19"/>
      <c r="G35" s="20">
        <v>2200</v>
      </c>
      <c r="H35" s="41">
        <v>1462.93</v>
      </c>
      <c r="I35" s="41"/>
    </row>
    <row r="36" spans="1:9" x14ac:dyDescent="0.3">
      <c r="A36" s="38"/>
      <c r="B36" s="18" t="s">
        <v>40</v>
      </c>
      <c r="C36" s="19"/>
      <c r="D36" s="19"/>
      <c r="E36" s="19"/>
      <c r="F36" s="19"/>
      <c r="G36" s="20">
        <v>650</v>
      </c>
      <c r="H36" s="41">
        <v>621</v>
      </c>
      <c r="I36" s="41">
        <f>SUM(H36)</f>
        <v>621</v>
      </c>
    </row>
    <row r="37" spans="1:9" ht="16.2" thickBot="1" x14ac:dyDescent="0.35">
      <c r="A37" s="38"/>
      <c r="B37" s="44" t="s">
        <v>41</v>
      </c>
      <c r="C37" s="44"/>
      <c r="D37" s="44"/>
      <c r="E37" s="44"/>
      <c r="F37" s="44"/>
      <c r="G37" s="22">
        <v>0</v>
      </c>
      <c r="H37" s="45">
        <v>238.88</v>
      </c>
      <c r="I37" s="45"/>
    </row>
    <row r="38" spans="1:9" ht="16.2" thickBot="1" x14ac:dyDescent="0.35">
      <c r="A38" s="39"/>
      <c r="B38" s="54" t="s">
        <v>42</v>
      </c>
      <c r="C38" s="55"/>
      <c r="D38" s="55"/>
      <c r="E38" s="55"/>
      <c r="F38" s="55"/>
      <c r="G38" s="56">
        <f>G17+G18+G19+G20+G27+G31+G32+G33+G34+G35+G36</f>
        <v>68170</v>
      </c>
      <c r="H38" s="57">
        <f>H17+H18+H19+H20+H27+H32+H33+H34+H35+H36+H37</f>
        <v>56585.93</v>
      </c>
      <c r="I38" s="58"/>
    </row>
    <row r="39" spans="1:9" ht="16.2" thickBot="1" x14ac:dyDescent="0.35"/>
    <row r="40" spans="1:9" ht="34.200000000000003" customHeight="1" thickBot="1" x14ac:dyDescent="0.35">
      <c r="B40" s="59" t="s">
        <v>43</v>
      </c>
      <c r="C40" s="60"/>
      <c r="D40" s="60"/>
      <c r="E40" s="60"/>
      <c r="F40" s="60"/>
      <c r="G40" s="61">
        <f>G16-G38</f>
        <v>12930</v>
      </c>
      <c r="H40" s="62">
        <f>H16-H38</f>
        <v>28582.79</v>
      </c>
      <c r="I40" s="63"/>
    </row>
    <row r="41" spans="1:9" ht="16.2" thickBot="1" x14ac:dyDescent="0.35">
      <c r="B41" s="64" t="s">
        <v>44</v>
      </c>
      <c r="C41" s="65"/>
      <c r="D41" s="65"/>
      <c r="E41" s="65"/>
      <c r="F41" s="65"/>
      <c r="G41" s="66"/>
      <c r="H41" s="62">
        <f>H40-5840.31</f>
        <v>22742.48</v>
      </c>
      <c r="I41" s="67"/>
    </row>
    <row r="42" spans="1:9" x14ac:dyDescent="0.3">
      <c r="B42" s="23"/>
      <c r="C42" s="23"/>
      <c r="D42" s="23"/>
      <c r="E42" s="23"/>
      <c r="F42" s="23"/>
      <c r="H42" s="24"/>
      <c r="I42" s="1"/>
    </row>
    <row r="43" spans="1:9" x14ac:dyDescent="0.3">
      <c r="A43" s="3"/>
      <c r="B43" s="48" t="s">
        <v>45</v>
      </c>
      <c r="C43" s="48"/>
      <c r="D43" s="48"/>
      <c r="E43" s="48"/>
      <c r="F43" s="48"/>
    </row>
    <row r="44" spans="1:9" x14ac:dyDescent="0.3">
      <c r="C44" s="21"/>
      <c r="E44" s="49" t="s">
        <v>46</v>
      </c>
      <c r="F44" s="49"/>
      <c r="G44" s="49"/>
      <c r="H44" s="50">
        <v>7500</v>
      </c>
      <c r="I44" s="50"/>
    </row>
    <row r="45" spans="1:9" x14ac:dyDescent="0.3">
      <c r="E45" s="51" t="s">
        <v>47</v>
      </c>
      <c r="F45" s="51"/>
      <c r="G45" s="51"/>
      <c r="H45" s="50">
        <f>H41+H44</f>
        <v>30242.48</v>
      </c>
      <c r="I45" s="50"/>
    </row>
    <row r="46" spans="1:9" ht="18.600000000000001" x14ac:dyDescent="0.3">
      <c r="E46" s="51" t="s">
        <v>48</v>
      </c>
      <c r="F46" s="51"/>
      <c r="G46" s="51"/>
      <c r="H46" s="52">
        <f>H45/8521435</f>
        <v>3.5489891080551575E-3</v>
      </c>
      <c r="I46" s="52"/>
    </row>
    <row r="48" spans="1:9" ht="21.6" customHeight="1" x14ac:dyDescent="0.3">
      <c r="B48" s="47" t="s">
        <v>49</v>
      </c>
      <c r="C48" s="47"/>
      <c r="D48" s="47"/>
      <c r="E48" s="47"/>
      <c r="F48" s="47"/>
      <c r="G48" s="47"/>
      <c r="H48" s="47"/>
      <c r="I48" s="47"/>
    </row>
  </sheetData>
  <mergeCells count="56">
    <mergeCell ref="B41:F41"/>
    <mergeCell ref="H41:I41"/>
    <mergeCell ref="B48:I48"/>
    <mergeCell ref="B43:F43"/>
    <mergeCell ref="E44:G44"/>
    <mergeCell ref="H44:I44"/>
    <mergeCell ref="E45:G45"/>
    <mergeCell ref="H45:I45"/>
    <mergeCell ref="E46:G46"/>
    <mergeCell ref="H46:I46"/>
    <mergeCell ref="H35:I35"/>
    <mergeCell ref="H36:I36"/>
    <mergeCell ref="B38:F38"/>
    <mergeCell ref="H38:I38"/>
    <mergeCell ref="B40:F40"/>
    <mergeCell ref="H40:I40"/>
    <mergeCell ref="H30:I30"/>
    <mergeCell ref="H31:I31"/>
    <mergeCell ref="H32:I32"/>
    <mergeCell ref="H33:I33"/>
    <mergeCell ref="H34:I34"/>
    <mergeCell ref="A17:A38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B37:F37"/>
    <mergeCell ref="H37:I37"/>
    <mergeCell ref="H26:I26"/>
    <mergeCell ref="H27:I27"/>
    <mergeCell ref="H28:I28"/>
    <mergeCell ref="H29:I29"/>
    <mergeCell ref="D8:E8"/>
    <mergeCell ref="H8:I8"/>
    <mergeCell ref="H11:I11"/>
    <mergeCell ref="A12:A16"/>
    <mergeCell ref="H12:I12"/>
    <mergeCell ref="H13:I13"/>
    <mergeCell ref="H14:I14"/>
    <mergeCell ref="H15:I15"/>
    <mergeCell ref="B16:F16"/>
    <mergeCell ref="H16:I16"/>
    <mergeCell ref="A10:I10"/>
    <mergeCell ref="D7:E7"/>
    <mergeCell ref="H7:I7"/>
    <mergeCell ref="A1:I1"/>
    <mergeCell ref="D5:E5"/>
    <mergeCell ref="H5:I5"/>
    <mergeCell ref="D6:E6"/>
    <mergeCell ref="H6:I6"/>
    <mergeCell ref="A3:I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Beck</dc:creator>
  <cp:lastModifiedBy>HK1</cp:lastModifiedBy>
  <cp:lastPrinted>2024-04-10T08:59:14Z</cp:lastPrinted>
  <dcterms:created xsi:type="dcterms:W3CDTF">2015-06-05T18:19:34Z</dcterms:created>
  <dcterms:modified xsi:type="dcterms:W3CDTF">2024-04-10T09:00:34Z</dcterms:modified>
</cp:coreProperties>
</file>